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6" sheetId="1" r:id="rId4"/>
    <sheet state="visible" name="ENE" sheetId="2" r:id="rId5"/>
  </sheets>
  <definedNames/>
  <calcPr/>
  <extLst>
    <ext uri="GoogleSheetsCustomDataVersion2">
      <go:sheetsCustomData xmlns:go="http://customooxmlschemas.google.com/" r:id="rId6" roundtripDataChecksum="jDLRXNfMQFiNc1Q9igvx8lIPwgdkoeOgp0+7cOQEWBM="/>
    </ext>
  </extLst>
</workbook>
</file>

<file path=xl/sharedStrings.xml><?xml version="1.0" encoding="utf-8"?>
<sst xmlns="http://schemas.openxmlformats.org/spreadsheetml/2006/main" count="219" uniqueCount="112">
  <si>
    <t>PRESUPUESTO FAMILIAR</t>
  </si>
  <si>
    <t>INGRESO</t>
  </si>
  <si>
    <t>NETO</t>
  </si>
  <si>
    <t>QUIEN</t>
  </si>
  <si>
    <t>QUINCENA</t>
  </si>
  <si>
    <t>IGLESIA</t>
  </si>
  <si>
    <t>BANCO</t>
  </si>
  <si>
    <t>DIEZMO</t>
  </si>
  <si>
    <t>Lleva el registro de tus gastos ideales para empezar a hacer ajustes... 
O planear tus nuevas ventas</t>
  </si>
  <si>
    <t>Empleo</t>
  </si>
  <si>
    <t>Donaciones</t>
  </si>
  <si>
    <t>Ventas</t>
  </si>
  <si>
    <t>Misiones</t>
  </si>
  <si>
    <t>Pasivos</t>
  </si>
  <si>
    <r>
      <rPr>
        <rFont val="Calibri"/>
        <color theme="1"/>
      </rPr>
      <t xml:space="preserve">Debes generar </t>
    </r>
    <r>
      <rPr>
        <rFont val="Calibri"/>
        <b/>
        <color theme="1"/>
      </rPr>
      <t xml:space="preserve">Nuevas ventas por el valor del Deficit </t>
    </r>
    <r>
      <rPr>
        <rFont val="Calibri"/>
        <color theme="1"/>
      </rPr>
      <t>mensual, para recuperarte</t>
    </r>
  </si>
  <si>
    <t>Contamos 2000 como el SMMLV en Colombia alrededor de 2'000.000 mensual</t>
  </si>
  <si>
    <t>EGRESO 30</t>
  </si>
  <si>
    <t>Sem1</t>
  </si>
  <si>
    <t>Sem2</t>
  </si>
  <si>
    <t>Sem3</t>
  </si>
  <si>
    <t>Sem4</t>
  </si>
  <si>
    <t>Egreso Mes</t>
  </si>
  <si>
    <t>Los valores en los egresos son aleatorios, para el ejercicio de Evaluación</t>
  </si>
  <si>
    <t>TRANSPORTE</t>
  </si>
  <si>
    <t>Bus para llevar y Recoger Niños</t>
  </si>
  <si>
    <t>Taxis Imprevistos</t>
  </si>
  <si>
    <t>Viaje a XX</t>
  </si>
  <si>
    <t>Idas XYZ</t>
  </si>
  <si>
    <t>Gasolina</t>
  </si>
  <si>
    <t>COMIDA</t>
  </si>
  <si>
    <t>Mercado Semanal</t>
  </si>
  <si>
    <t>Ropa</t>
  </si>
  <si>
    <t>Salidas en Familia</t>
  </si>
  <si>
    <t>Elementos Aseo</t>
  </si>
  <si>
    <t>SERVICIOS PÚBLICOS</t>
  </si>
  <si>
    <t>Internet</t>
  </si>
  <si>
    <t>Energía</t>
  </si>
  <si>
    <t>Agua y alcantarillado</t>
  </si>
  <si>
    <t>Gas</t>
  </si>
  <si>
    <t>Telefonía</t>
  </si>
  <si>
    <t>Netflix + Suscripciones</t>
  </si>
  <si>
    <t>Diezmo - Ofrendas -  Donaciones</t>
  </si>
  <si>
    <t>Diezmo</t>
  </si>
  <si>
    <t>Ofrendas</t>
  </si>
  <si>
    <t>Ayudas</t>
  </si>
  <si>
    <t>Detalles</t>
  </si>
  <si>
    <t>INVERSIONES</t>
  </si>
  <si>
    <t>Hipoteca Casa Alquilada</t>
  </si>
  <si>
    <t>Ahorro cajitas Nu</t>
  </si>
  <si>
    <t>Propiedades</t>
  </si>
  <si>
    <t>Adecuaciones</t>
  </si>
  <si>
    <t>Seguros Vida</t>
  </si>
  <si>
    <t>Fondo inversion</t>
  </si>
  <si>
    <t>Ahorro banco</t>
  </si>
  <si>
    <t>Neobancos</t>
  </si>
  <si>
    <t>Gustos y Gastos</t>
  </si>
  <si>
    <t>Salidas Paseos Diversion</t>
  </si>
  <si>
    <t>Sueños</t>
  </si>
  <si>
    <t>Metas SMART</t>
  </si>
  <si>
    <t>Educación Financiera</t>
  </si>
  <si>
    <t>Taller Financiero XYZ</t>
  </si>
  <si>
    <t>Hijos</t>
  </si>
  <si>
    <t>Matricula AÑO</t>
  </si>
  <si>
    <t>Pension</t>
  </si>
  <si>
    <t>Transporte regreso</t>
  </si>
  <si>
    <t>Almuerzos</t>
  </si>
  <si>
    <t>Meriendas</t>
  </si>
  <si>
    <t>Tonterías</t>
  </si>
  <si>
    <t>Algun Vestuario - Utensilio</t>
  </si>
  <si>
    <t>Materiales extra</t>
  </si>
  <si>
    <t>Compromisos por pagar</t>
  </si>
  <si>
    <t>Fulano</t>
  </si>
  <si>
    <t>Prestamo Fulana</t>
  </si>
  <si>
    <t>Cuotas atrasadas XYZ</t>
  </si>
  <si>
    <t>Impuestos futuros</t>
  </si>
  <si>
    <t>Bancos</t>
  </si>
  <si>
    <t>Nuestra Propia Hipoteca</t>
  </si>
  <si>
    <t>Frascos</t>
  </si>
  <si>
    <t>EXTRAS/VENTAS</t>
  </si>
  <si>
    <t>Los 5 criterios SMART:</t>
  </si>
  <si>
    <t>Ingreso Mensual</t>
  </si>
  <si>
    <t>Egr</t>
  </si>
  <si>
    <t>ENERO</t>
  </si>
  <si>
    <t>Merezco</t>
  </si>
  <si>
    <t>Cuentas</t>
  </si>
  <si>
    <t>Inversion</t>
  </si>
  <si>
    <t>Educa Financiera</t>
  </si>
  <si>
    <t>Deudas</t>
  </si>
  <si>
    <t>S (Specific - Específico): El objetivo debe ser claro y concreto. Responde a preguntas como qué, por qué, quién y dónde.</t>
  </si>
  <si>
    <t>Presupuesto</t>
  </si>
  <si>
    <t>M (Measurable - Medible): Debe tener indicadores cuantificables para poder seguir el progreso y saber si se ha logrado (ej. números, porcentajes).</t>
  </si>
  <si>
    <t>TP</t>
  </si>
  <si>
    <t>Ejecutado</t>
  </si>
  <si>
    <t>A (Achievable - Alcanzable): Debe ser un reto, pero posible de lograr con los recursos disponibles, sin ser una meta inalcanzable.</t>
  </si>
  <si>
    <t>%</t>
  </si>
  <si>
    <t>R (Relevant - Relevante): Debe ser significativo y estar alineado con objetivos más grandes, aportando valor real.</t>
  </si>
  <si>
    <t>Rubro</t>
  </si>
  <si>
    <t>GG</t>
  </si>
  <si>
    <t>DD</t>
  </si>
  <si>
    <t>IN</t>
  </si>
  <si>
    <t>SU</t>
  </si>
  <si>
    <t>EF</t>
  </si>
  <si>
    <t>PE</t>
  </si>
  <si>
    <t>T (Time-bound - Temporal): Debe tener una fecha límite o un plazo definido para generar urgencia y facilitar la evaluación.</t>
  </si>
  <si>
    <t>CO</t>
  </si>
  <si>
    <t>SP</t>
  </si>
  <si>
    <t>HJ</t>
  </si>
  <si>
    <t>INVERSIONES - Donaciones - Ayudas</t>
  </si>
  <si>
    <t>HIJOS</t>
  </si>
  <si>
    <t>Abono Pendientes</t>
  </si>
  <si>
    <t>Hipoteca Propia</t>
  </si>
  <si>
    <t>PENDIENTES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</si>
</sst>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* #,##0_);_(* \(#,##0\);_(* &quot;-&quot;??_);_(@_)"/>
    <numFmt numFmtId="165" formatCode="d mmmm yyyy"/>
    <numFmt numFmtId="166" formatCode="_-&quot;$&quot;\ * #,##0_-;\-&quot;$&quot;\ * #,##0_-;_-&quot;$&quot;\ * &quot;-&quot;??_-;_-@"/>
  </numFmts>
  <fonts count="16">
    <font>
      <sz val="11.0"/>
      <color theme="1"/>
      <name val="Calibri"/>
      <scheme val="minor"/>
    </font>
    <font>
      <b/>
      <sz val="14.0"/>
      <color rgb="FFC00000"/>
      <name val="Calibri"/>
    </font>
    <font>
      <b/>
      <sz val="11.0"/>
      <color rgb="FFC00000"/>
      <name val="Calibri"/>
    </font>
    <font>
      <b/>
      <sz val="11.0"/>
      <color theme="1"/>
      <name val="Calibri"/>
    </font>
    <font>
      <sz val="11.0"/>
      <color theme="1"/>
      <name val="Calibri"/>
    </font>
    <font>
      <color theme="1"/>
      <name val="Calibri"/>
      <scheme val="minor"/>
    </font>
    <font>
      <color theme="1"/>
      <name val="Calibri"/>
    </font>
    <font>
      <b/>
      <sz val="11.0"/>
      <color rgb="FF0070C0"/>
      <name val="Calibri"/>
    </font>
    <font>
      <b/>
      <color rgb="FFFFFFFF"/>
      <name val="Calibri"/>
    </font>
    <font>
      <sz val="11.0"/>
      <color rgb="FFFFFFFF"/>
      <name val="Calibri"/>
    </font>
    <font>
      <b/>
      <sz val="11.0"/>
      <color rgb="FFFFFFFF"/>
      <name val="Calibri"/>
    </font>
    <font>
      <b/>
      <sz val="11.0"/>
      <color rgb="FF00B050"/>
      <name val="Calibri"/>
    </font>
    <font>
      <b/>
      <color theme="1"/>
      <name val="Calibri"/>
    </font>
    <font>
      <b/>
      <color rgb="FFD9D9D9"/>
      <name val="Calibri"/>
    </font>
    <font>
      <b/>
      <sz val="11.0"/>
      <color rgb="FFB7B7B7"/>
      <name val="Calibri"/>
    </font>
    <font>
      <b/>
      <sz val="11.0"/>
      <color rgb="FFFFFF00"/>
      <name val="Calibri"/>
    </font>
  </fonts>
  <fills count="19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93C47D"/>
        <bgColor rgb="FF93C47D"/>
      </patternFill>
    </fill>
    <fill>
      <patternFill patternType="solid">
        <fgColor rgb="FFFFFF00"/>
        <bgColor rgb="FFFFFF00"/>
      </patternFill>
    </fill>
    <fill>
      <patternFill patternType="solid">
        <fgColor rgb="FFF6B26B"/>
        <bgColor rgb="FFF6B26B"/>
      </patternFill>
    </fill>
    <fill>
      <patternFill patternType="solid">
        <fgColor rgb="FF00FFFF"/>
        <bgColor rgb="FF00FFFF"/>
      </patternFill>
    </fill>
    <fill>
      <patternFill patternType="solid">
        <fgColor rgb="FFB4A7D6"/>
        <bgColor rgb="FFB4A7D6"/>
      </patternFill>
    </fill>
    <fill>
      <patternFill patternType="solid">
        <fgColor rgb="FFD5A6BD"/>
        <bgColor rgb="FFD5A6BD"/>
      </patternFill>
    </fill>
    <fill>
      <patternFill patternType="solid">
        <fgColor rgb="FFFF5050"/>
        <bgColor rgb="FFFF5050"/>
      </patternFill>
    </fill>
    <fill>
      <patternFill patternType="solid">
        <fgColor rgb="FF00B050"/>
        <bgColor rgb="FF00B050"/>
      </patternFill>
    </fill>
    <fill>
      <patternFill patternType="solid">
        <fgColor rgb="FF00B0F0"/>
        <bgColor rgb="FF00B0F0"/>
      </patternFill>
    </fill>
    <fill>
      <patternFill patternType="solid">
        <fgColor rgb="FFFFF2CC"/>
        <bgColor rgb="FFFFF2CC"/>
      </patternFill>
    </fill>
    <fill>
      <patternFill patternType="solid">
        <fgColor rgb="FF999999"/>
        <bgColor rgb="FF999999"/>
      </patternFill>
    </fill>
    <fill>
      <patternFill patternType="solid">
        <fgColor rgb="FFFFE599"/>
        <bgColor rgb="FFFFE599"/>
      </patternFill>
    </fill>
    <fill>
      <patternFill patternType="solid">
        <fgColor rgb="FF00FF00"/>
        <bgColor rgb="FF00FF00"/>
      </patternFill>
    </fill>
    <fill>
      <patternFill patternType="solid">
        <fgColor rgb="FF434343"/>
        <bgColor rgb="FF434343"/>
      </patternFill>
    </fill>
    <fill>
      <patternFill patternType="solid">
        <fgColor rgb="FFFFFFFF"/>
        <bgColor rgb="FFFFFFFF"/>
      </patternFill>
    </fill>
    <fill>
      <patternFill patternType="solid">
        <fgColor rgb="FFD9E2F3"/>
        <bgColor rgb="FFD9E2F3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10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Font="1"/>
    <xf borderId="1" fillId="0" fontId="3" numFmtId="0" xfId="0" applyBorder="1" applyFont="1"/>
    <xf borderId="1" fillId="0" fontId="3" numFmtId="9" xfId="0" applyBorder="1" applyFont="1" applyNumberFormat="1"/>
    <xf borderId="2" fillId="0" fontId="3" numFmtId="0" xfId="0" applyBorder="1" applyFont="1"/>
    <xf borderId="3" fillId="0" fontId="4" numFmtId="0" xfId="0" applyBorder="1" applyFont="1"/>
    <xf borderId="4" fillId="0" fontId="4" numFmtId="0" xfId="0" applyBorder="1" applyFont="1"/>
    <xf borderId="0" fillId="0" fontId="5" numFmtId="0" xfId="0" applyAlignment="1" applyFont="1">
      <alignment readingOrder="0" shrinkToFit="0" wrapText="1"/>
    </xf>
    <xf borderId="1" fillId="0" fontId="4" numFmtId="0" xfId="0" applyAlignment="1" applyBorder="1" applyFont="1">
      <alignment readingOrder="0"/>
    </xf>
    <xf borderId="1" fillId="0" fontId="4" numFmtId="0" xfId="0" applyBorder="1" applyFont="1"/>
    <xf borderId="0" fillId="0" fontId="6" numFmtId="0" xfId="0" applyFont="1"/>
    <xf borderId="0" fillId="0" fontId="4" numFmtId="164" xfId="0" applyFont="1" applyNumberFormat="1"/>
    <xf borderId="5" fillId="0" fontId="4" numFmtId="0" xfId="0" applyAlignment="1" applyBorder="1" applyFont="1">
      <alignment readingOrder="0"/>
    </xf>
    <xf borderId="6" fillId="0" fontId="4" numFmtId="0" xfId="0" applyBorder="1" applyFont="1"/>
    <xf borderId="7" fillId="0" fontId="4" numFmtId="0" xfId="0" applyBorder="1" applyFont="1"/>
    <xf borderId="8" fillId="0" fontId="4" numFmtId="0" xfId="0" applyBorder="1" applyFont="1"/>
    <xf borderId="0" fillId="0" fontId="7" numFmtId="164" xfId="0" applyFont="1" applyNumberFormat="1"/>
    <xf borderId="0" fillId="0" fontId="7" numFmtId="0" xfId="0" applyFont="1"/>
    <xf borderId="0" fillId="0" fontId="2" numFmtId="164" xfId="0" applyFont="1" applyNumberFormat="1"/>
    <xf borderId="0" fillId="0" fontId="4" numFmtId="164" xfId="0" applyAlignment="1" applyFont="1" applyNumberFormat="1">
      <alignment readingOrder="0"/>
    </xf>
    <xf borderId="0" fillId="0" fontId="5" numFmtId="0" xfId="0" applyAlignment="1" applyFont="1">
      <alignment readingOrder="0"/>
    </xf>
    <xf borderId="0" fillId="2" fontId="8" numFmtId="0" xfId="0" applyAlignment="1" applyFill="1" applyFont="1">
      <alignment readingOrder="0"/>
    </xf>
    <xf borderId="0" fillId="2" fontId="8" numFmtId="164" xfId="0" applyFont="1" applyNumberFormat="1"/>
    <xf borderId="1" fillId="3" fontId="4" numFmtId="0" xfId="0" applyBorder="1" applyFill="1" applyFont="1"/>
    <xf borderId="1" fillId="3" fontId="4" numFmtId="164" xfId="0" applyBorder="1" applyFont="1" applyNumberFormat="1"/>
    <xf borderId="1" fillId="0" fontId="4" numFmtId="164" xfId="0" applyBorder="1" applyFont="1" applyNumberFormat="1"/>
    <xf borderId="1" fillId="4" fontId="4" numFmtId="0" xfId="0" applyBorder="1" applyFill="1" applyFont="1"/>
    <xf borderId="1" fillId="4" fontId="4" numFmtId="164" xfId="0" applyBorder="1" applyFont="1" applyNumberFormat="1"/>
    <xf borderId="1" fillId="0" fontId="4" numFmtId="164" xfId="0" applyAlignment="1" applyBorder="1" applyFont="1" applyNumberFormat="1">
      <alignment readingOrder="0"/>
    </xf>
    <xf borderId="1" fillId="5" fontId="4" numFmtId="0" xfId="0" applyBorder="1" applyFill="1" applyFont="1"/>
    <xf borderId="1" fillId="5" fontId="4" numFmtId="164" xfId="0" applyBorder="1" applyFont="1" applyNumberFormat="1"/>
    <xf borderId="0" fillId="0" fontId="6" numFmtId="165" xfId="0" applyFont="1" applyNumberFormat="1"/>
    <xf borderId="1" fillId="6" fontId="4" numFmtId="0" xfId="0" applyBorder="1" applyFill="1" applyFont="1"/>
    <xf borderId="1" fillId="6" fontId="4" numFmtId="164" xfId="0" applyBorder="1" applyFont="1" applyNumberFormat="1"/>
    <xf borderId="0" fillId="6" fontId="4" numFmtId="164" xfId="0" applyFont="1" applyNumberFormat="1"/>
    <xf borderId="1" fillId="7" fontId="4" numFmtId="0" xfId="0" applyBorder="1" applyFill="1" applyFont="1"/>
    <xf borderId="1" fillId="7" fontId="4" numFmtId="164" xfId="0" applyBorder="1" applyFont="1" applyNumberFormat="1"/>
    <xf borderId="1" fillId="8" fontId="4" numFmtId="0" xfId="0" applyAlignment="1" applyBorder="1" applyFill="1" applyFont="1">
      <alignment readingOrder="0"/>
    </xf>
    <xf borderId="1" fillId="8" fontId="4" numFmtId="164" xfId="0" applyBorder="1" applyFont="1" applyNumberFormat="1"/>
    <xf borderId="1" fillId="9" fontId="4" numFmtId="0" xfId="0" applyBorder="1" applyFill="1" applyFont="1"/>
    <xf borderId="1" fillId="9" fontId="4" numFmtId="164" xfId="0" applyBorder="1" applyFont="1" applyNumberFormat="1"/>
    <xf borderId="0" fillId="0" fontId="4" numFmtId="0" xfId="0" applyFont="1"/>
    <xf borderId="1" fillId="10" fontId="9" numFmtId="0" xfId="0" applyBorder="1" applyFill="1" applyFont="1"/>
    <xf borderId="1" fillId="10" fontId="10" numFmtId="164" xfId="0" applyBorder="1" applyFont="1" applyNumberFormat="1"/>
    <xf borderId="1" fillId="11" fontId="4" numFmtId="0" xfId="0" applyAlignment="1" applyBorder="1" applyFill="1" applyFont="1">
      <alignment readingOrder="0"/>
    </xf>
    <xf borderId="1" fillId="11" fontId="4" numFmtId="0" xfId="0" applyBorder="1" applyFont="1"/>
    <xf borderId="1" fillId="11" fontId="4" numFmtId="164" xfId="0" applyBorder="1" applyFont="1" applyNumberFormat="1"/>
    <xf borderId="0" fillId="0" fontId="11" numFmtId="164" xfId="0" applyFont="1" applyNumberFormat="1"/>
    <xf borderId="1" fillId="12" fontId="12" numFmtId="0" xfId="0" applyAlignment="1" applyBorder="1" applyFill="1" applyFont="1">
      <alignment readingOrder="0"/>
    </xf>
    <xf borderId="1" fillId="12" fontId="12" numFmtId="0" xfId="0" applyBorder="1" applyFont="1"/>
    <xf borderId="1" fillId="0" fontId="6" numFmtId="0" xfId="0" applyAlignment="1" applyBorder="1" applyFont="1">
      <alignment readingOrder="0"/>
    </xf>
    <xf borderId="1" fillId="0" fontId="6" numFmtId="0" xfId="0" applyBorder="1" applyFont="1"/>
    <xf borderId="1" fillId="0" fontId="5" numFmtId="0" xfId="0" applyAlignment="1" applyBorder="1" applyFont="1">
      <alignment readingOrder="0"/>
    </xf>
    <xf borderId="0" fillId="0" fontId="6" numFmtId="164" xfId="0" applyFont="1" applyNumberFormat="1"/>
    <xf borderId="0" fillId="2" fontId="13" numFmtId="0" xfId="0" applyFont="1"/>
    <xf borderId="1" fillId="2" fontId="13" numFmtId="9" xfId="0" applyBorder="1" applyFont="1" applyNumberFormat="1"/>
    <xf borderId="0" fillId="13" fontId="13" numFmtId="0" xfId="0" applyFill="1" applyFont="1"/>
    <xf borderId="0" fillId="0" fontId="7" numFmtId="0" xfId="0" applyAlignment="1" applyFont="1">
      <alignment readingOrder="0"/>
    </xf>
    <xf borderId="0" fillId="2" fontId="8" numFmtId="0" xfId="0" applyAlignment="1" applyFont="1">
      <alignment horizontal="center" readingOrder="0"/>
    </xf>
    <xf borderId="0" fillId="2" fontId="8" numFmtId="0" xfId="0" applyAlignment="1" applyFont="1">
      <alignment horizontal="center"/>
    </xf>
    <xf borderId="0" fillId="0" fontId="6" numFmtId="0" xfId="0" applyAlignment="1" applyFont="1">
      <alignment readingOrder="0"/>
    </xf>
    <xf borderId="0" fillId="0" fontId="6" numFmtId="166" xfId="0" applyFont="1" applyNumberFormat="1"/>
    <xf borderId="0" fillId="3" fontId="4" numFmtId="0" xfId="0" applyFont="1"/>
    <xf borderId="0" fillId="0" fontId="6" numFmtId="9" xfId="0" applyFont="1" applyNumberFormat="1"/>
    <xf borderId="0" fillId="8" fontId="4" numFmtId="0" xfId="0" applyAlignment="1" applyFont="1">
      <alignment horizontal="center"/>
    </xf>
    <xf borderId="0" fillId="6" fontId="6" numFmtId="0" xfId="0" applyAlignment="1" applyFont="1">
      <alignment horizontal="center"/>
    </xf>
    <xf borderId="0" fillId="3" fontId="4" numFmtId="0" xfId="0" applyAlignment="1" applyFont="1">
      <alignment horizontal="center"/>
    </xf>
    <xf borderId="0" fillId="7" fontId="4" numFmtId="0" xfId="0" applyAlignment="1" applyFont="1">
      <alignment horizontal="center"/>
    </xf>
    <xf borderId="0" fillId="9" fontId="6" numFmtId="0" xfId="0" applyAlignment="1" applyFont="1">
      <alignment horizontal="center"/>
    </xf>
    <xf borderId="1" fillId="10" fontId="9" numFmtId="0" xfId="0" applyAlignment="1" applyBorder="1" applyFont="1">
      <alignment horizontal="center"/>
    </xf>
    <xf borderId="1" fillId="14" fontId="4" numFmtId="0" xfId="0" applyAlignment="1" applyBorder="1" applyFill="1" applyFont="1">
      <alignment horizontal="center"/>
    </xf>
    <xf borderId="0" fillId="0" fontId="5" numFmtId="0" xfId="0" applyAlignment="1" applyFont="1">
      <alignment horizontal="center"/>
    </xf>
    <xf borderId="0" fillId="4" fontId="4" numFmtId="0" xfId="0" applyAlignment="1" applyFont="1">
      <alignment horizontal="center"/>
    </xf>
    <xf borderId="0" fillId="5" fontId="4" numFmtId="0" xfId="0" applyAlignment="1" applyFont="1">
      <alignment horizontal="center"/>
    </xf>
    <xf borderId="0" fillId="15" fontId="4" numFmtId="0" xfId="0" applyAlignment="1" applyFill="1" applyFont="1">
      <alignment horizontal="center" readingOrder="0"/>
    </xf>
    <xf borderId="0" fillId="4" fontId="4" numFmtId="0" xfId="0" applyFont="1"/>
    <xf borderId="0" fillId="5" fontId="4" numFmtId="0" xfId="0" applyFont="1"/>
    <xf borderId="0" fillId="6" fontId="6" numFmtId="0" xfId="0" applyFont="1"/>
    <xf borderId="0" fillId="7" fontId="4" numFmtId="0" xfId="0" applyFont="1"/>
    <xf borderId="0" fillId="8" fontId="4" numFmtId="0" xfId="0" applyFont="1"/>
    <xf borderId="0" fillId="9" fontId="6" numFmtId="0" xfId="0" applyFont="1"/>
    <xf borderId="1" fillId="15" fontId="4" numFmtId="0" xfId="0" applyAlignment="1" applyBorder="1" applyFont="1">
      <alignment readingOrder="0"/>
    </xf>
    <xf borderId="1" fillId="15" fontId="4" numFmtId="164" xfId="0" applyBorder="1" applyFont="1" applyNumberFormat="1"/>
    <xf borderId="0" fillId="15" fontId="4" numFmtId="0" xfId="0" applyAlignment="1" applyFont="1">
      <alignment readingOrder="0"/>
    </xf>
    <xf borderId="1" fillId="14" fontId="4" numFmtId="0" xfId="0" applyBorder="1" applyFont="1"/>
    <xf borderId="1" fillId="14" fontId="4" numFmtId="164" xfId="0" applyBorder="1" applyFont="1" applyNumberFormat="1"/>
    <xf borderId="1" fillId="0" fontId="4" numFmtId="0" xfId="0" applyAlignment="1" applyBorder="1" applyFont="1">
      <alignment readingOrder="0" vertical="bottom"/>
    </xf>
    <xf borderId="1" fillId="0" fontId="4" numFmtId="164" xfId="0" applyAlignment="1" applyBorder="1" applyFont="1" applyNumberFormat="1">
      <alignment readingOrder="0" vertical="bottom"/>
    </xf>
    <xf borderId="0" fillId="16" fontId="14" numFmtId="0" xfId="0" applyAlignment="1" applyFill="1" applyFont="1">
      <alignment vertical="bottom"/>
    </xf>
    <xf borderId="0" fillId="0" fontId="4" numFmtId="0" xfId="0" applyAlignment="1" applyFont="1">
      <alignment vertical="bottom"/>
    </xf>
    <xf borderId="0" fillId="16" fontId="14" numFmtId="164" xfId="0" applyAlignment="1" applyFont="1" applyNumberFormat="1">
      <alignment vertical="bottom"/>
    </xf>
    <xf borderId="0" fillId="12" fontId="12" numFmtId="0" xfId="0" applyFont="1"/>
    <xf borderId="1" fillId="2" fontId="15" numFmtId="166" xfId="0" applyAlignment="1" applyBorder="1" applyFont="1" applyNumberFormat="1">
      <alignment horizontal="right" vertical="bottom"/>
    </xf>
    <xf borderId="1" fillId="0" fontId="5" numFmtId="0" xfId="0" applyBorder="1" applyFont="1"/>
    <xf borderId="1" fillId="17" fontId="4" numFmtId="166" xfId="0" applyAlignment="1" applyBorder="1" applyFill="1" applyFont="1" applyNumberFormat="1">
      <alignment horizontal="right" vertical="bottom"/>
    </xf>
    <xf borderId="1" fillId="0" fontId="6" numFmtId="0" xfId="0" applyBorder="1" applyFont="1"/>
    <xf borderId="1" fillId="0" fontId="5" numFmtId="0" xfId="0" applyBorder="1" applyFont="1"/>
    <xf borderId="1" fillId="17" fontId="4" numFmtId="166" xfId="0" applyAlignment="1" applyBorder="1" applyFont="1" applyNumberFormat="1">
      <alignment horizontal="right" vertical="bottom"/>
    </xf>
    <xf borderId="1" fillId="17" fontId="4" numFmtId="166" xfId="0" applyAlignment="1" applyBorder="1" applyFont="1" applyNumberFormat="1">
      <alignment horizontal="center" vertical="bottom"/>
    </xf>
    <xf borderId="1" fillId="18" fontId="4" numFmtId="166" xfId="0" applyAlignment="1" applyBorder="1" applyFill="1" applyFont="1" applyNumberFormat="1">
      <alignment horizontal="center" vertical="bottom"/>
    </xf>
  </cellXfs>
  <cellStyles count="1">
    <cellStyle xfId="0" name="Normal" builtinId="0"/>
  </cellStyles>
  <dxfs count="8">
    <dxf>
      <font>
        <b/>
        <color rgb="FF000000"/>
      </font>
      <fill>
        <patternFill patternType="solid">
          <fgColor rgb="FF00FF00"/>
          <bgColor rgb="FF00FF00"/>
        </patternFill>
      </fill>
      <border/>
    </dxf>
    <dxf>
      <font>
        <color rgb="FFFFFFFF"/>
      </font>
      <fill>
        <patternFill patternType="solid">
          <fgColor rgb="FFC00000"/>
          <bgColor rgb="FFC00000"/>
        </patternFill>
      </fill>
      <border/>
    </dxf>
    <dxf>
      <font>
        <b/>
        <color rgb="FFFFFFFF"/>
      </font>
      <fill>
        <patternFill patternType="solid">
          <fgColor rgb="FF980000"/>
          <bgColor rgb="FF980000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theme="0"/>
          <bgColor theme="0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  <dxf>
      <font>
        <color rgb="FF00FF00"/>
      </font>
      <fill>
        <patternFill patternType="solid">
          <fgColor rgb="FF666666"/>
          <bgColor rgb="FF666666"/>
        </patternFill>
      </fill>
      <border/>
    </dxf>
    <dxf>
      <font>
        <color rgb="FFFF0000"/>
      </font>
      <fill>
        <patternFill patternType="solid">
          <fgColor rgb="FFFFE599"/>
          <bgColor rgb="FFFFE599"/>
        </patternFill>
      </fill>
      <border/>
    </dxf>
  </dxfs>
  <tableStyles count="1">
    <tableStyle count="2" pivot="0" name="ENE-style">
      <tableStyleElement dxfId="4" type="firstRowStripe"/>
      <tableStyleElement dxfId="5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B98:D113" displayName="Table_1" name="Table_1" id="1">
  <tableColumns count="3">
    <tableColumn name="Column1" id="1"/>
    <tableColumn name="Column2" id="2"/>
    <tableColumn name="Column3" id="3"/>
  </tableColumns>
  <tableStyleInfo name="ENE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9.29"/>
    <col customWidth="1" min="2" max="2" width="8.43"/>
    <col customWidth="1" min="3" max="3" width="7.29"/>
    <col customWidth="1" min="4" max="4" width="11.0"/>
    <col customWidth="1" min="5" max="5" width="10.71"/>
    <col customWidth="1" min="6" max="6" width="11.0"/>
    <col customWidth="1" min="7" max="7" width="7.43"/>
    <col customWidth="1" min="8" max="8" width="6.57"/>
    <col customWidth="1" min="9" max="9" width="10.71"/>
    <col customWidth="1" min="10" max="10" width="12.43"/>
    <col customWidth="1" min="11" max="24" width="10.71"/>
  </cols>
  <sheetData>
    <row r="1">
      <c r="A1" s="1" t="s">
        <v>0</v>
      </c>
    </row>
    <row r="2">
      <c r="A2" s="2" t="s">
        <v>1</v>
      </c>
      <c r="B2" s="3" t="s">
        <v>2</v>
      </c>
      <c r="C2" s="3" t="s">
        <v>3</v>
      </c>
      <c r="D2" s="4">
        <v>0.9</v>
      </c>
      <c r="E2" s="3" t="s">
        <v>4</v>
      </c>
      <c r="F2" s="5" t="s">
        <v>5</v>
      </c>
      <c r="G2" s="5" t="s">
        <v>6</v>
      </c>
      <c r="I2" s="6" t="s">
        <v>7</v>
      </c>
      <c r="J2" s="7">
        <f>B6/10</f>
        <v>700</v>
      </c>
    </row>
    <row r="3">
      <c r="A3" s="8" t="s">
        <v>8</v>
      </c>
      <c r="B3" s="9">
        <v>2000.0</v>
      </c>
      <c r="C3" s="9" t="s">
        <v>9</v>
      </c>
      <c r="D3" s="10">
        <f t="shared" ref="D3:D5" si="1">B3-B3/10</f>
        <v>1800</v>
      </c>
      <c r="E3" s="10">
        <f t="shared" ref="E3:E5" si="2">D3/2</f>
        <v>900</v>
      </c>
      <c r="F3" s="11">
        <f>B3-D3</f>
        <v>200</v>
      </c>
      <c r="G3" s="12">
        <f>B6*30/100</f>
        <v>2100</v>
      </c>
      <c r="I3" s="13" t="s">
        <v>10</v>
      </c>
      <c r="J3" s="14"/>
    </row>
    <row r="4">
      <c r="B4" s="9">
        <v>2000.0</v>
      </c>
      <c r="C4" s="9" t="s">
        <v>11</v>
      </c>
      <c r="D4" s="10">
        <f t="shared" si="1"/>
        <v>1800</v>
      </c>
      <c r="E4" s="10">
        <f t="shared" si="2"/>
        <v>900</v>
      </c>
      <c r="F4" s="11"/>
      <c r="I4" s="15" t="s">
        <v>12</v>
      </c>
      <c r="J4" s="16"/>
    </row>
    <row r="5">
      <c r="B5" s="9">
        <v>3000.0</v>
      </c>
      <c r="C5" s="9" t="s">
        <v>13</v>
      </c>
      <c r="D5" s="10">
        <f t="shared" si="1"/>
        <v>2700</v>
      </c>
      <c r="E5" s="10">
        <f t="shared" si="2"/>
        <v>1350</v>
      </c>
      <c r="F5" s="11"/>
    </row>
    <row r="6">
      <c r="B6" s="17">
        <f>SUM(B3:B5)</f>
        <v>7000</v>
      </c>
      <c r="D6" s="17">
        <f>SUM(D3:D5)-F3-G3</f>
        <v>4000</v>
      </c>
      <c r="E6" s="18">
        <f>SUM(E3:E5)-sum(F3:G3)/2</f>
        <v>2000</v>
      </c>
    </row>
    <row r="7">
      <c r="B7" s="19"/>
      <c r="C7" s="12"/>
      <c r="D7" s="19">
        <f>D6-G9</f>
        <v>-691</v>
      </c>
      <c r="E7" s="20" t="str">
        <f>if(D7&gt;0,"Ok","Deficit")</f>
        <v>Deficit</v>
      </c>
      <c r="I7" s="21" t="s">
        <v>14</v>
      </c>
    </row>
    <row r="8">
      <c r="A8" s="18"/>
      <c r="D8" s="18"/>
      <c r="I8" s="21" t="s">
        <v>15</v>
      </c>
    </row>
    <row r="9">
      <c r="A9" s="18" t="s">
        <v>16</v>
      </c>
      <c r="B9" s="11" t="s">
        <v>17</v>
      </c>
      <c r="C9" s="11" t="s">
        <v>18</v>
      </c>
      <c r="D9" s="11" t="s">
        <v>19</v>
      </c>
      <c r="E9" s="11" t="s">
        <v>20</v>
      </c>
      <c r="F9" s="22" t="s">
        <v>21</v>
      </c>
      <c r="G9" s="23">
        <f>sum(G10:G74)</f>
        <v>4691</v>
      </c>
      <c r="I9" s="21" t="s">
        <v>22</v>
      </c>
    </row>
    <row r="10">
      <c r="A10" s="24" t="s">
        <v>23</v>
      </c>
      <c r="B10" s="25"/>
      <c r="C10" s="25"/>
      <c r="D10" s="25"/>
      <c r="E10" s="25"/>
      <c r="G10" s="25">
        <f>sum(F11:F16)</f>
        <v>460</v>
      </c>
    </row>
    <row r="11">
      <c r="A11" s="9" t="s">
        <v>24</v>
      </c>
      <c r="B11" s="26"/>
      <c r="C11" s="26">
        <f>7*2*5</f>
        <v>70</v>
      </c>
      <c r="D11" s="26"/>
      <c r="E11" s="26">
        <f>7*2*5</f>
        <v>70</v>
      </c>
      <c r="F11" s="26">
        <f t="shared" ref="F11:F15" si="3">sum(B11:E11)</f>
        <v>140</v>
      </c>
    </row>
    <row r="12">
      <c r="A12" s="10" t="s">
        <v>25</v>
      </c>
      <c r="B12" s="26"/>
      <c r="C12" s="26">
        <v>30.0</v>
      </c>
      <c r="D12" s="26"/>
      <c r="E12" s="26">
        <v>30.0</v>
      </c>
      <c r="F12" s="26">
        <f t="shared" si="3"/>
        <v>60</v>
      </c>
    </row>
    <row r="13">
      <c r="A13" s="9" t="s">
        <v>26</v>
      </c>
      <c r="B13" s="26"/>
      <c r="C13" s="26"/>
      <c r="D13" s="26"/>
      <c r="E13" s="26">
        <f>20+20+90</f>
        <v>130</v>
      </c>
      <c r="F13" s="26">
        <f t="shared" si="3"/>
        <v>130</v>
      </c>
    </row>
    <row r="14">
      <c r="A14" s="9" t="s">
        <v>27</v>
      </c>
      <c r="B14" s="26"/>
      <c r="C14" s="26"/>
      <c r="D14" s="26"/>
      <c r="E14" s="26">
        <v>50.0</v>
      </c>
      <c r="F14" s="26">
        <f t="shared" si="3"/>
        <v>50</v>
      </c>
    </row>
    <row r="15">
      <c r="A15" s="10" t="s">
        <v>28</v>
      </c>
      <c r="B15" s="26"/>
      <c r="C15" s="26"/>
      <c r="D15" s="26"/>
      <c r="E15" s="26">
        <v>80.0</v>
      </c>
      <c r="F15" s="26">
        <f t="shared" si="3"/>
        <v>80</v>
      </c>
    </row>
    <row r="16">
      <c r="A16" s="10"/>
      <c r="B16" s="26"/>
      <c r="C16" s="26"/>
      <c r="D16" s="26"/>
      <c r="E16" s="26"/>
      <c r="F16" s="26"/>
    </row>
    <row r="17">
      <c r="A17" s="27" t="s">
        <v>29</v>
      </c>
      <c r="B17" s="28"/>
      <c r="C17" s="28"/>
      <c r="D17" s="28"/>
      <c r="E17" s="28"/>
      <c r="G17" s="28">
        <f>sum(F18:F21)</f>
        <v>240</v>
      </c>
    </row>
    <row r="18">
      <c r="A18" s="9" t="s">
        <v>30</v>
      </c>
      <c r="B18" s="26"/>
      <c r="C18" s="26">
        <v>70.0</v>
      </c>
      <c r="D18" s="26"/>
      <c r="E18" s="26">
        <v>70.0</v>
      </c>
      <c r="F18" s="26">
        <f t="shared" ref="F18:F20" si="4">sum(B18:E18)</f>
        <v>140</v>
      </c>
    </row>
    <row r="19">
      <c r="A19" s="10" t="s">
        <v>31</v>
      </c>
      <c r="C19" s="26">
        <v>100.0</v>
      </c>
      <c r="D19" s="26"/>
      <c r="E19" s="26"/>
      <c r="F19" s="26">
        <f t="shared" si="4"/>
        <v>100</v>
      </c>
    </row>
    <row r="20">
      <c r="A20" s="10" t="s">
        <v>32</v>
      </c>
      <c r="B20" s="26"/>
      <c r="C20" s="26"/>
      <c r="D20" s="26"/>
      <c r="E20" s="26"/>
      <c r="F20" s="26">
        <f t="shared" si="4"/>
        <v>0</v>
      </c>
    </row>
    <row r="21">
      <c r="A21" s="9" t="s">
        <v>33</v>
      </c>
      <c r="B21" s="26"/>
      <c r="C21" s="26"/>
      <c r="D21" s="26"/>
      <c r="E21" s="29">
        <v>50.0</v>
      </c>
      <c r="F21" s="26"/>
    </row>
    <row r="22">
      <c r="A22" s="30" t="s">
        <v>34</v>
      </c>
      <c r="B22" s="31"/>
      <c r="C22" s="31"/>
      <c r="D22" s="31"/>
      <c r="E22" s="31"/>
      <c r="G22" s="31">
        <f>sum(F23:F29)</f>
        <v>484</v>
      </c>
    </row>
    <row r="23">
      <c r="A23" s="10" t="s">
        <v>35</v>
      </c>
      <c r="B23" s="26"/>
      <c r="C23" s="26"/>
      <c r="D23" s="26"/>
      <c r="E23" s="26">
        <v>130.0</v>
      </c>
      <c r="F23" s="26">
        <f t="shared" ref="F23:F28" si="5">sum(B23:E23)</f>
        <v>130</v>
      </c>
    </row>
    <row r="24">
      <c r="A24" s="10" t="s">
        <v>36</v>
      </c>
      <c r="B24" s="26"/>
      <c r="C24" s="26"/>
      <c r="D24" s="26"/>
      <c r="E24" s="26">
        <v>150.0</v>
      </c>
      <c r="F24" s="26">
        <f t="shared" si="5"/>
        <v>150</v>
      </c>
    </row>
    <row r="25">
      <c r="A25" s="10" t="s">
        <v>37</v>
      </c>
      <c r="B25" s="26"/>
      <c r="C25" s="26"/>
      <c r="D25" s="26"/>
      <c r="E25" s="26">
        <v>90.0</v>
      </c>
      <c r="F25" s="26">
        <f t="shared" si="5"/>
        <v>90</v>
      </c>
    </row>
    <row r="26">
      <c r="A26" s="10" t="s">
        <v>38</v>
      </c>
      <c r="B26" s="26"/>
      <c r="C26" s="26"/>
      <c r="D26" s="26"/>
      <c r="E26" s="26">
        <v>25.0</v>
      </c>
      <c r="F26" s="26">
        <f t="shared" si="5"/>
        <v>25</v>
      </c>
    </row>
    <row r="27">
      <c r="A27" s="10" t="s">
        <v>39</v>
      </c>
      <c r="B27" s="26"/>
      <c r="C27" s="26"/>
      <c r="D27" s="26"/>
      <c r="E27" s="26">
        <v>50.0</v>
      </c>
      <c r="F27" s="26">
        <f t="shared" si="5"/>
        <v>50</v>
      </c>
    </row>
    <row r="28">
      <c r="A28" s="10" t="s">
        <v>40</v>
      </c>
      <c r="B28" s="26"/>
      <c r="C28" s="26"/>
      <c r="D28" s="26"/>
      <c r="E28" s="26">
        <f>39</f>
        <v>39</v>
      </c>
      <c r="F28" s="26">
        <f t="shared" si="5"/>
        <v>39</v>
      </c>
    </row>
    <row r="29">
      <c r="A29" s="10"/>
      <c r="B29" s="26"/>
      <c r="C29" s="26"/>
      <c r="D29" s="26"/>
      <c r="E29" s="26"/>
      <c r="F29" s="26"/>
      <c r="J29" s="32"/>
    </row>
    <row r="30">
      <c r="A30" s="33" t="s">
        <v>41</v>
      </c>
      <c r="B30" s="34"/>
      <c r="C30" s="34"/>
      <c r="D30" s="34"/>
      <c r="E30" s="34"/>
      <c r="G30" s="35">
        <f>SUM(F31:F35)</f>
        <v>700</v>
      </c>
    </row>
    <row r="31">
      <c r="A31" s="9" t="s">
        <v>42</v>
      </c>
      <c r="B31" s="26"/>
      <c r="C31" s="26"/>
      <c r="D31" s="26"/>
      <c r="E31" s="26">
        <f>B6/10</f>
        <v>700</v>
      </c>
      <c r="F31" s="26">
        <f t="shared" ref="F31:F35" si="6">sum(B31:E31)</f>
        <v>700</v>
      </c>
      <c r="G31" s="12"/>
    </row>
    <row r="32">
      <c r="A32" s="9" t="s">
        <v>43</v>
      </c>
      <c r="B32" s="26"/>
      <c r="C32" s="26"/>
      <c r="D32" s="26"/>
      <c r="E32" s="26"/>
      <c r="F32" s="26">
        <f t="shared" si="6"/>
        <v>0</v>
      </c>
      <c r="G32" s="12"/>
    </row>
    <row r="33">
      <c r="A33" s="9" t="s">
        <v>10</v>
      </c>
      <c r="B33" s="26"/>
      <c r="C33" s="26"/>
      <c r="D33" s="26"/>
      <c r="E33" s="26"/>
      <c r="F33" s="26">
        <f t="shared" si="6"/>
        <v>0</v>
      </c>
      <c r="G33" s="12"/>
    </row>
    <row r="34">
      <c r="A34" s="9" t="s">
        <v>44</v>
      </c>
      <c r="B34" s="26"/>
      <c r="C34" s="26"/>
      <c r="D34" s="26"/>
      <c r="E34" s="26"/>
      <c r="F34" s="26">
        <f t="shared" si="6"/>
        <v>0</v>
      </c>
      <c r="G34" s="12"/>
    </row>
    <row r="35">
      <c r="A35" s="9" t="s">
        <v>45</v>
      </c>
      <c r="B35" s="26"/>
      <c r="C35" s="26"/>
      <c r="D35" s="26"/>
      <c r="E35" s="26"/>
      <c r="F35" s="26">
        <f t="shared" si="6"/>
        <v>0</v>
      </c>
      <c r="G35" s="12"/>
    </row>
    <row r="36">
      <c r="A36" s="36" t="s">
        <v>46</v>
      </c>
      <c r="B36" s="37"/>
      <c r="C36" s="37"/>
      <c r="D36" s="37"/>
      <c r="E36" s="37"/>
      <c r="G36" s="37">
        <f>SUM(F37:F46)</f>
        <v>1667</v>
      </c>
    </row>
    <row r="37">
      <c r="A37" s="9" t="s">
        <v>47</v>
      </c>
      <c r="B37" s="26"/>
      <c r="C37" s="26"/>
      <c r="D37" s="26"/>
      <c r="E37" s="29">
        <v>600.0</v>
      </c>
      <c r="F37" s="26">
        <f t="shared" ref="F37:F46" si="7">sum(B37:E37)</f>
        <v>600</v>
      </c>
    </row>
    <row r="38">
      <c r="A38" s="10" t="s">
        <v>48</v>
      </c>
      <c r="B38" s="26"/>
      <c r="C38" s="26"/>
      <c r="D38" s="26"/>
      <c r="E38" s="29">
        <v>10.0</v>
      </c>
      <c r="F38" s="26">
        <f t="shared" si="7"/>
        <v>10</v>
      </c>
    </row>
    <row r="39">
      <c r="A39" s="9" t="s">
        <v>49</v>
      </c>
      <c r="B39" s="26"/>
      <c r="C39" s="26"/>
      <c r="D39" s="26"/>
      <c r="E39" s="26">
        <v>70.0</v>
      </c>
      <c r="F39" s="26">
        <f t="shared" si="7"/>
        <v>70</v>
      </c>
    </row>
    <row r="40">
      <c r="A40" s="9" t="s">
        <v>50</v>
      </c>
      <c r="B40" s="26"/>
      <c r="C40" s="26"/>
      <c r="D40" s="26"/>
      <c r="E40" s="26">
        <v>200.0</v>
      </c>
      <c r="F40" s="26">
        <f t="shared" si="7"/>
        <v>200</v>
      </c>
    </row>
    <row r="41">
      <c r="A41" s="9" t="s">
        <v>51</v>
      </c>
      <c r="B41" s="26"/>
      <c r="C41" s="26"/>
      <c r="D41" s="26"/>
      <c r="E41" s="26">
        <v>287.0</v>
      </c>
      <c r="F41" s="26">
        <f t="shared" si="7"/>
        <v>287</v>
      </c>
    </row>
    <row r="42">
      <c r="A42" s="9" t="s">
        <v>52</v>
      </c>
      <c r="B42" s="26"/>
      <c r="C42" s="26"/>
      <c r="D42" s="29"/>
      <c r="E42" s="29">
        <v>200.0</v>
      </c>
      <c r="F42" s="26">
        <f t="shared" si="7"/>
        <v>200</v>
      </c>
    </row>
    <row r="43">
      <c r="A43" s="9" t="s">
        <v>53</v>
      </c>
      <c r="B43" s="26"/>
      <c r="C43" s="26"/>
      <c r="D43" s="29"/>
      <c r="E43" s="29">
        <v>200.0</v>
      </c>
      <c r="F43" s="26">
        <f t="shared" si="7"/>
        <v>200</v>
      </c>
    </row>
    <row r="44">
      <c r="A44" s="9" t="s">
        <v>54</v>
      </c>
      <c r="B44" s="26"/>
      <c r="C44" s="26"/>
      <c r="D44" s="26"/>
      <c r="E44" s="26">
        <v>50.0</v>
      </c>
      <c r="F44" s="26">
        <f t="shared" si="7"/>
        <v>50</v>
      </c>
    </row>
    <row r="45">
      <c r="A45" s="10"/>
      <c r="B45" s="26"/>
      <c r="C45" s="26"/>
      <c r="D45" s="26"/>
      <c r="E45" s="26">
        <v>50.0</v>
      </c>
      <c r="F45" s="26">
        <f t="shared" si="7"/>
        <v>50</v>
      </c>
    </row>
    <row r="46">
      <c r="A46" s="10"/>
      <c r="B46" s="26"/>
      <c r="C46" s="26"/>
      <c r="D46" s="26"/>
      <c r="E46" s="26"/>
      <c r="F46" s="26">
        <f t="shared" si="7"/>
        <v>0</v>
      </c>
    </row>
    <row r="47">
      <c r="A47" s="38" t="s">
        <v>55</v>
      </c>
      <c r="B47" s="38"/>
      <c r="C47" s="38"/>
      <c r="D47" s="38"/>
      <c r="E47" s="38"/>
      <c r="G47" s="39">
        <f>sum(F48:F51)</f>
        <v>100</v>
      </c>
    </row>
    <row r="48">
      <c r="A48" s="9" t="s">
        <v>56</v>
      </c>
      <c r="B48" s="26"/>
      <c r="C48" s="26"/>
      <c r="D48" s="26"/>
      <c r="E48" s="29">
        <v>100.0</v>
      </c>
      <c r="F48" s="26">
        <f t="shared" ref="F48:F51" si="8">sum(B48:E48)</f>
        <v>100</v>
      </c>
    </row>
    <row r="49">
      <c r="A49" s="10"/>
      <c r="B49" s="26"/>
      <c r="C49" s="26"/>
      <c r="D49" s="26"/>
      <c r="E49" s="26"/>
      <c r="F49" s="26">
        <f t="shared" si="8"/>
        <v>0</v>
      </c>
    </row>
    <row r="50">
      <c r="A50" s="10"/>
      <c r="B50" s="26"/>
      <c r="C50" s="26"/>
      <c r="D50" s="26"/>
      <c r="E50" s="26"/>
      <c r="F50" s="26">
        <f t="shared" si="8"/>
        <v>0</v>
      </c>
    </row>
    <row r="51">
      <c r="A51" s="10"/>
      <c r="B51" s="26"/>
      <c r="C51" s="26"/>
      <c r="D51" s="26"/>
      <c r="E51" s="26"/>
      <c r="F51" s="26">
        <f t="shared" si="8"/>
        <v>0</v>
      </c>
    </row>
    <row r="52">
      <c r="A52" s="40" t="s">
        <v>57</v>
      </c>
      <c r="B52" s="40"/>
      <c r="C52" s="40"/>
      <c r="D52" s="40"/>
      <c r="E52" s="40"/>
      <c r="G52" s="41">
        <f>sum(F53:F57)</f>
        <v>400</v>
      </c>
    </row>
    <row r="53">
      <c r="A53" s="9" t="s">
        <v>58</v>
      </c>
      <c r="B53" s="26"/>
      <c r="C53" s="26"/>
      <c r="D53" s="26"/>
      <c r="E53" s="29">
        <v>400.0</v>
      </c>
      <c r="F53" s="26">
        <f t="shared" ref="F53:F57" si="9">sum(B53:E53)</f>
        <v>400</v>
      </c>
      <c r="G53" s="42"/>
    </row>
    <row r="54">
      <c r="A54" s="10"/>
      <c r="B54" s="26"/>
      <c r="C54" s="26"/>
      <c r="D54" s="26"/>
      <c r="E54" s="26"/>
      <c r="F54" s="26">
        <f t="shared" si="9"/>
        <v>0</v>
      </c>
      <c r="G54" s="42"/>
    </row>
    <row r="55">
      <c r="A55" s="10"/>
      <c r="B55" s="26"/>
      <c r="C55" s="26"/>
      <c r="D55" s="26"/>
      <c r="E55" s="26"/>
      <c r="F55" s="26">
        <f t="shared" si="9"/>
        <v>0</v>
      </c>
      <c r="G55" s="42"/>
    </row>
    <row r="56">
      <c r="A56" s="10"/>
      <c r="B56" s="26"/>
      <c r="C56" s="26"/>
      <c r="D56" s="26"/>
      <c r="E56" s="26"/>
      <c r="F56" s="26">
        <f t="shared" si="9"/>
        <v>0</v>
      </c>
      <c r="G56" s="42"/>
    </row>
    <row r="57">
      <c r="A57" s="10"/>
      <c r="B57" s="26"/>
      <c r="C57" s="26"/>
      <c r="D57" s="26"/>
      <c r="E57" s="26"/>
      <c r="F57" s="26">
        <f t="shared" si="9"/>
        <v>0</v>
      </c>
      <c r="G57" s="42"/>
    </row>
    <row r="58">
      <c r="A58" s="43" t="s">
        <v>59</v>
      </c>
      <c r="B58" s="43"/>
      <c r="C58" s="43"/>
      <c r="D58" s="43"/>
      <c r="E58" s="43"/>
      <c r="G58" s="44">
        <f>sum(F59:F65)</f>
        <v>60</v>
      </c>
    </row>
    <row r="59">
      <c r="A59" s="9" t="s">
        <v>60</v>
      </c>
      <c r="B59" s="26"/>
      <c r="C59" s="26"/>
      <c r="D59" s="10"/>
      <c r="E59" s="9">
        <v>60.0</v>
      </c>
      <c r="F59" s="26">
        <f t="shared" ref="F59:F65" si="10">sum(B59:E59)</f>
        <v>60</v>
      </c>
      <c r="G59" s="12"/>
    </row>
    <row r="60">
      <c r="A60" s="9"/>
      <c r="B60" s="10"/>
      <c r="C60" s="10"/>
      <c r="D60" s="10"/>
      <c r="E60" s="10"/>
      <c r="F60" s="26">
        <f t="shared" si="10"/>
        <v>0</v>
      </c>
      <c r="G60" s="12"/>
    </row>
    <row r="61">
      <c r="A61" s="9"/>
      <c r="B61" s="10"/>
      <c r="C61" s="10"/>
      <c r="D61" s="10"/>
      <c r="E61" s="10"/>
      <c r="F61" s="26">
        <f t="shared" si="10"/>
        <v>0</v>
      </c>
      <c r="G61" s="12"/>
    </row>
    <row r="62">
      <c r="A62" s="9"/>
      <c r="B62" s="10"/>
      <c r="C62" s="10"/>
      <c r="D62" s="10"/>
      <c r="E62" s="10"/>
      <c r="F62" s="26">
        <f t="shared" si="10"/>
        <v>0</v>
      </c>
      <c r="G62" s="12"/>
    </row>
    <row r="63">
      <c r="A63" s="9"/>
      <c r="B63" s="10"/>
      <c r="C63" s="10"/>
      <c r="D63" s="10"/>
      <c r="E63" s="10"/>
      <c r="F63" s="26">
        <f t="shared" si="10"/>
        <v>0</v>
      </c>
      <c r="G63" s="12"/>
    </row>
    <row r="64">
      <c r="A64" s="9"/>
      <c r="B64" s="10"/>
      <c r="C64" s="10"/>
      <c r="D64" s="10"/>
      <c r="E64" s="10"/>
      <c r="F64" s="26">
        <f t="shared" si="10"/>
        <v>0</v>
      </c>
      <c r="G64" s="12"/>
    </row>
    <row r="65">
      <c r="A65" s="9"/>
      <c r="B65" s="10"/>
      <c r="C65" s="10"/>
      <c r="D65" s="10"/>
      <c r="E65" s="10"/>
      <c r="F65" s="26">
        <f t="shared" si="10"/>
        <v>0</v>
      </c>
      <c r="G65" s="12"/>
    </row>
    <row r="66">
      <c r="A66" s="45" t="s">
        <v>61</v>
      </c>
      <c r="B66" s="46"/>
      <c r="C66" s="46"/>
      <c r="D66" s="46"/>
      <c r="E66" s="46"/>
      <c r="G66" s="47">
        <f>sum(F67:F74)</f>
        <v>580</v>
      </c>
    </row>
    <row r="67">
      <c r="A67" s="9" t="s">
        <v>62</v>
      </c>
      <c r="B67" s="26"/>
      <c r="C67" s="26"/>
      <c r="D67" s="26"/>
      <c r="E67" s="29">
        <v>100.0</v>
      </c>
      <c r="F67" s="26">
        <f t="shared" ref="F67:F74" si="11">sum(B67:E67)</f>
        <v>100</v>
      </c>
    </row>
    <row r="68">
      <c r="A68" s="10" t="s">
        <v>63</v>
      </c>
      <c r="B68" s="29"/>
      <c r="C68" s="26"/>
      <c r="D68" s="26"/>
      <c r="E68" s="29">
        <v>50.0</v>
      </c>
      <c r="F68" s="26">
        <f t="shared" si="11"/>
        <v>50</v>
      </c>
    </row>
    <row r="69">
      <c r="A69" s="10" t="s">
        <v>64</v>
      </c>
      <c r="B69" s="29"/>
      <c r="C69" s="26"/>
      <c r="D69" s="26"/>
      <c r="E69" s="29">
        <v>150.0</v>
      </c>
      <c r="F69" s="26">
        <f t="shared" si="11"/>
        <v>150</v>
      </c>
    </row>
    <row r="70">
      <c r="A70" s="10" t="s">
        <v>65</v>
      </c>
      <c r="B70" s="26"/>
      <c r="C70" s="26"/>
      <c r="D70" s="26"/>
      <c r="E70" s="26">
        <f>13*5</f>
        <v>65</v>
      </c>
      <c r="F70" s="26">
        <f t="shared" si="11"/>
        <v>65</v>
      </c>
    </row>
    <row r="71">
      <c r="A71" s="10" t="s">
        <v>66</v>
      </c>
      <c r="B71" s="26"/>
      <c r="C71" s="26"/>
      <c r="D71" s="26"/>
      <c r="E71" s="26">
        <f>9*5</f>
        <v>45</v>
      </c>
      <c r="F71" s="26">
        <f t="shared" si="11"/>
        <v>45</v>
      </c>
    </row>
    <row r="72">
      <c r="A72" s="10" t="s">
        <v>67</v>
      </c>
      <c r="B72" s="26"/>
      <c r="C72" s="26"/>
      <c r="D72" s="26"/>
      <c r="E72" s="26">
        <v>30.0</v>
      </c>
      <c r="F72" s="26">
        <f t="shared" si="11"/>
        <v>30</v>
      </c>
    </row>
    <row r="73">
      <c r="A73" s="9" t="s">
        <v>68</v>
      </c>
      <c r="B73" s="26"/>
      <c r="C73" s="26"/>
      <c r="D73" s="26"/>
      <c r="E73" s="26">
        <v>120.0</v>
      </c>
      <c r="F73" s="26">
        <f t="shared" si="11"/>
        <v>120</v>
      </c>
    </row>
    <row r="74">
      <c r="A74" s="10" t="s">
        <v>69</v>
      </c>
      <c r="B74" s="26"/>
      <c r="C74" s="26"/>
      <c r="D74" s="26"/>
      <c r="E74" s="26">
        <v>20.0</v>
      </c>
      <c r="F74" s="26">
        <f t="shared" si="11"/>
        <v>20</v>
      </c>
    </row>
    <row r="75">
      <c r="B75" s="48">
        <f t="shared" ref="B75:F75" si="12">SUM(B10:B74)</f>
        <v>0</v>
      </c>
      <c r="C75" s="48">
        <f t="shared" si="12"/>
        <v>270</v>
      </c>
      <c r="D75" s="48">
        <f t="shared" si="12"/>
        <v>0</v>
      </c>
      <c r="E75" s="48">
        <f t="shared" si="12"/>
        <v>4471</v>
      </c>
      <c r="F75" s="48">
        <f t="shared" si="12"/>
        <v>4691</v>
      </c>
    </row>
    <row r="76">
      <c r="B76" s="19">
        <f>D6-B75</f>
        <v>4000</v>
      </c>
      <c r="C76" s="19">
        <f t="shared" ref="C76:E76" si="13">B76-C75</f>
        <v>3730</v>
      </c>
      <c r="D76" s="19">
        <f t="shared" si="13"/>
        <v>3730</v>
      </c>
      <c r="E76" s="19">
        <f t="shared" si="13"/>
        <v>-741</v>
      </c>
      <c r="F76" s="19">
        <f>B6-F75</f>
        <v>2309</v>
      </c>
    </row>
    <row r="77">
      <c r="C77" s="12"/>
    </row>
    <row r="78">
      <c r="A78" s="49" t="s">
        <v>70</v>
      </c>
      <c r="B78" s="50">
        <f>sum(B79:B84)</f>
        <v>64870</v>
      </c>
    </row>
    <row r="79" ht="15.75" customHeight="1">
      <c r="A79" s="51" t="s">
        <v>71</v>
      </c>
      <c r="B79" s="52">
        <v>4000.0</v>
      </c>
    </row>
    <row r="80" ht="15.75" customHeight="1">
      <c r="A80" s="51" t="s">
        <v>72</v>
      </c>
      <c r="B80" s="52">
        <v>4000.0</v>
      </c>
    </row>
    <row r="81" ht="15.75" customHeight="1">
      <c r="A81" s="51" t="s">
        <v>73</v>
      </c>
      <c r="B81" s="52">
        <v>2870.0</v>
      </c>
    </row>
    <row r="82" ht="15.75" customHeight="1">
      <c r="A82" s="51" t="s">
        <v>74</v>
      </c>
      <c r="B82" s="52">
        <v>8000.0</v>
      </c>
    </row>
    <row r="83" ht="15.75" customHeight="1">
      <c r="A83" s="51" t="s">
        <v>75</v>
      </c>
      <c r="B83" s="52">
        <v>44000.0</v>
      </c>
    </row>
    <row r="84" ht="15.75" customHeight="1">
      <c r="A84" s="53" t="s">
        <v>76</v>
      </c>
      <c r="B84" s="53">
        <v>2000.0</v>
      </c>
    </row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</sheetData>
  <mergeCells count="2">
    <mergeCell ref="A1:D1"/>
    <mergeCell ref="A3:A6"/>
  </mergeCells>
  <conditionalFormatting sqref="D7">
    <cfRule type="cellIs" dxfId="0" priority="1" operator="greaterThan">
      <formula>0</formula>
    </cfRule>
  </conditionalFormatting>
  <conditionalFormatting sqref="D7">
    <cfRule type="cellIs" dxfId="1" priority="2" operator="lessThan">
      <formula>0</formula>
    </cfRule>
  </conditionalFormatting>
  <conditionalFormatting sqref="E7">
    <cfRule type="containsText" dxfId="0" priority="3" operator="containsText" text="Ok">
      <formula>NOT(ISERROR(SEARCH(("Ok"),(E7))))</formula>
    </cfRule>
  </conditionalFormatting>
  <conditionalFormatting sqref="E7">
    <cfRule type="containsText" dxfId="2" priority="4" operator="containsText" text="Deficit">
      <formula>NOT(ISERROR(SEARCH(("Deficit"),(E7))))</formula>
    </cfRule>
  </conditionalFormatting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0"/>
    <col customWidth="1" min="2" max="2" width="34.57"/>
    <col customWidth="1" min="3" max="3" width="4.71"/>
    <col customWidth="1" min="4" max="4" width="10.43"/>
    <col customWidth="1" min="5" max="5" width="10.14"/>
    <col customWidth="1" min="6" max="6" width="9.43"/>
    <col customWidth="1" min="7" max="7" width="5.14"/>
    <col customWidth="1" min="8" max="8" width="10.71"/>
    <col customWidth="1" min="9" max="9" width="8.43"/>
    <col customWidth="1" min="10" max="10" width="7.57"/>
    <col customWidth="1" min="11" max="11" width="8.0"/>
    <col customWidth="1" min="12" max="12" width="8.86"/>
    <col customWidth="1" min="13" max="13" width="7.29"/>
    <col customWidth="1" min="14" max="15" width="15.43"/>
    <col customWidth="1" min="16" max="20" width="10.71"/>
  </cols>
  <sheetData>
    <row r="1">
      <c r="A1" s="1"/>
      <c r="B1" s="1" t="s">
        <v>0</v>
      </c>
      <c r="C1" s="2"/>
      <c r="D1" s="2" t="s">
        <v>1</v>
      </c>
      <c r="E1" s="54">
        <f>'2026'!D6</f>
        <v>4000</v>
      </c>
      <c r="F1" s="54">
        <f>E1-E2</f>
        <v>1350</v>
      </c>
      <c r="H1" s="55" t="s">
        <v>77</v>
      </c>
      <c r="I1" s="56">
        <v>0.05</v>
      </c>
      <c r="J1" s="56">
        <v>0.1</v>
      </c>
      <c r="K1" s="56">
        <v>0.55</v>
      </c>
      <c r="L1" s="56">
        <v>0.1</v>
      </c>
      <c r="M1" s="56">
        <v>0.1</v>
      </c>
      <c r="N1" s="56">
        <v>0.1</v>
      </c>
      <c r="O1" s="57" t="s">
        <v>78</v>
      </c>
      <c r="Q1" s="11" t="s">
        <v>79</v>
      </c>
    </row>
    <row r="2">
      <c r="A2" s="18"/>
      <c r="B2" s="58" t="s">
        <v>80</v>
      </c>
      <c r="C2" s="59" t="s">
        <v>81</v>
      </c>
      <c r="D2" s="60" t="s">
        <v>82</v>
      </c>
      <c r="E2" s="54">
        <f>sum(E3:E79)</f>
        <v>2650</v>
      </c>
      <c r="I2" s="52" t="s">
        <v>83</v>
      </c>
      <c r="J2" s="52" t="s">
        <v>42</v>
      </c>
      <c r="K2" s="52" t="s">
        <v>84</v>
      </c>
      <c r="L2" s="52" t="s">
        <v>85</v>
      </c>
      <c r="M2" s="52" t="s">
        <v>57</v>
      </c>
      <c r="N2" s="52" t="s">
        <v>86</v>
      </c>
      <c r="O2" s="11" t="s">
        <v>87</v>
      </c>
      <c r="Q2" s="11" t="s">
        <v>88</v>
      </c>
    </row>
    <row r="3">
      <c r="B3" s="24" t="s">
        <v>23</v>
      </c>
      <c r="E3" s="25">
        <f>sum(D4:D11)</f>
        <v>0</v>
      </c>
      <c r="H3" s="61" t="s">
        <v>89</v>
      </c>
      <c r="I3" s="52">
        <f t="shared" ref="I3:N3" si="1">$E$1*I1</f>
        <v>200</v>
      </c>
      <c r="J3" s="52">
        <f t="shared" si="1"/>
        <v>400</v>
      </c>
      <c r="K3" s="52">
        <f t="shared" si="1"/>
        <v>2200</v>
      </c>
      <c r="L3" s="52">
        <f t="shared" si="1"/>
        <v>400</v>
      </c>
      <c r="M3" s="52">
        <f t="shared" si="1"/>
        <v>400</v>
      </c>
      <c r="N3" s="52">
        <f t="shared" si="1"/>
        <v>400</v>
      </c>
      <c r="O3" s="62">
        <f>D91</f>
        <v>0</v>
      </c>
      <c r="Q3" s="11" t="s">
        <v>90</v>
      </c>
    </row>
    <row r="4">
      <c r="A4" s="63" t="s">
        <v>91</v>
      </c>
      <c r="B4" s="10"/>
      <c r="C4" s="26"/>
      <c r="D4" s="26"/>
      <c r="H4" s="11" t="s">
        <v>92</v>
      </c>
      <c r="I4" s="54">
        <f>E49</f>
        <v>0</v>
      </c>
      <c r="J4" s="54">
        <f>E31</f>
        <v>0</v>
      </c>
      <c r="K4" s="54">
        <f>(E3+E12+E21+E68)</f>
        <v>0</v>
      </c>
      <c r="L4" s="54">
        <f>E40</f>
        <v>0</v>
      </c>
      <c r="M4" s="54">
        <f>E54</f>
        <v>0</v>
      </c>
      <c r="N4" s="54">
        <f>E60</f>
        <v>0</v>
      </c>
      <c r="O4" s="54">
        <f>E79</f>
        <v>2650</v>
      </c>
      <c r="Q4" s="11" t="s">
        <v>93</v>
      </c>
    </row>
    <row r="5">
      <c r="A5" s="63" t="s">
        <v>91</v>
      </c>
      <c r="B5" s="10"/>
      <c r="C5" s="26"/>
      <c r="D5" s="26"/>
      <c r="H5" s="11" t="s">
        <v>94</v>
      </c>
      <c r="I5" s="64">
        <f t="shared" ref="I5:N5" si="2">I4/I3</f>
        <v>0</v>
      </c>
      <c r="J5" s="64">
        <f t="shared" si="2"/>
        <v>0</v>
      </c>
      <c r="K5" s="64">
        <f t="shared" si="2"/>
        <v>0</v>
      </c>
      <c r="L5" s="64">
        <f t="shared" si="2"/>
        <v>0</v>
      </c>
      <c r="M5" s="64">
        <f t="shared" si="2"/>
        <v>0</v>
      </c>
      <c r="N5" s="64">
        <f t="shared" si="2"/>
        <v>0</v>
      </c>
      <c r="Q5" s="11" t="s">
        <v>95</v>
      </c>
    </row>
    <row r="6">
      <c r="A6" s="63" t="s">
        <v>91</v>
      </c>
      <c r="B6" s="10"/>
      <c r="C6" s="26"/>
      <c r="D6" s="26"/>
      <c r="H6" s="11" t="s">
        <v>96</v>
      </c>
      <c r="I6" s="65" t="s">
        <v>97</v>
      </c>
      <c r="J6" s="66" t="s">
        <v>98</v>
      </c>
      <c r="K6" s="67" t="s">
        <v>91</v>
      </c>
      <c r="L6" s="68" t="s">
        <v>99</v>
      </c>
      <c r="M6" s="69" t="s">
        <v>100</v>
      </c>
      <c r="N6" s="70" t="s">
        <v>101</v>
      </c>
      <c r="O6" s="71" t="s">
        <v>102</v>
      </c>
      <c r="Q6" s="11" t="s">
        <v>103</v>
      </c>
    </row>
    <row r="7">
      <c r="A7" s="63" t="s">
        <v>91</v>
      </c>
      <c r="B7" s="10"/>
      <c r="C7" s="26"/>
      <c r="D7" s="26"/>
      <c r="I7" s="72"/>
      <c r="J7" s="72"/>
      <c r="K7" s="73" t="s">
        <v>104</v>
      </c>
      <c r="L7" s="72"/>
      <c r="M7" s="72"/>
      <c r="N7" s="72"/>
      <c r="O7" s="72"/>
    </row>
    <row r="8">
      <c r="A8" s="63"/>
      <c r="B8" s="10"/>
      <c r="C8" s="26"/>
      <c r="D8" s="26"/>
      <c r="I8" s="72"/>
      <c r="J8" s="72"/>
      <c r="K8" s="74" t="s">
        <v>105</v>
      </c>
      <c r="L8" s="72"/>
      <c r="M8" s="72"/>
      <c r="N8" s="72"/>
      <c r="O8" s="72"/>
    </row>
    <row r="9">
      <c r="A9" s="63" t="s">
        <v>91</v>
      </c>
      <c r="B9" s="10"/>
      <c r="C9" s="26"/>
      <c r="D9" s="26"/>
      <c r="I9" s="72"/>
      <c r="J9" s="72"/>
      <c r="K9" s="75" t="s">
        <v>106</v>
      </c>
      <c r="L9" s="72"/>
      <c r="M9" s="72"/>
      <c r="N9" s="72"/>
      <c r="O9" s="72"/>
    </row>
    <row r="10">
      <c r="A10" s="63" t="s">
        <v>91</v>
      </c>
      <c r="B10" s="10"/>
      <c r="C10" s="26"/>
      <c r="D10" s="26"/>
    </row>
    <row r="11">
      <c r="A11" s="63" t="s">
        <v>91</v>
      </c>
      <c r="B11" s="10"/>
      <c r="C11" s="26"/>
      <c r="D11" s="26"/>
    </row>
    <row r="12">
      <c r="B12" s="27" t="s">
        <v>29</v>
      </c>
      <c r="E12" s="28">
        <f>sum(D13:D20)</f>
        <v>0</v>
      </c>
    </row>
    <row r="13">
      <c r="A13" s="76" t="s">
        <v>104</v>
      </c>
      <c r="B13" s="10"/>
      <c r="C13" s="26"/>
      <c r="D13" s="26"/>
    </row>
    <row r="14">
      <c r="A14" s="76" t="s">
        <v>104</v>
      </c>
      <c r="B14" s="10"/>
      <c r="C14" s="26"/>
      <c r="D14" s="26"/>
    </row>
    <row r="15">
      <c r="A15" s="76" t="s">
        <v>104</v>
      </c>
      <c r="B15" s="10"/>
      <c r="C15" s="26"/>
      <c r="D15" s="26"/>
    </row>
    <row r="16">
      <c r="A16" s="76" t="s">
        <v>104</v>
      </c>
      <c r="B16" s="10"/>
      <c r="C16" s="26"/>
      <c r="D16" s="26"/>
    </row>
    <row r="17">
      <c r="A17" s="76" t="s">
        <v>104</v>
      </c>
      <c r="B17" s="10"/>
      <c r="C17" s="26"/>
      <c r="D17" s="26"/>
      <c r="H17" s="11"/>
    </row>
    <row r="18">
      <c r="A18" s="76" t="s">
        <v>104</v>
      </c>
      <c r="B18" s="10"/>
      <c r="C18" s="26"/>
      <c r="D18" s="26"/>
      <c r="H18" s="11"/>
    </row>
    <row r="19">
      <c r="A19" s="76" t="s">
        <v>104</v>
      </c>
      <c r="B19" s="10"/>
      <c r="C19" s="26"/>
      <c r="D19" s="26"/>
      <c r="H19" s="11"/>
    </row>
    <row r="20">
      <c r="A20" s="76" t="s">
        <v>104</v>
      </c>
      <c r="B20" s="10"/>
      <c r="C20" s="26"/>
      <c r="D20" s="26"/>
    </row>
    <row r="21">
      <c r="B21" s="30" t="s">
        <v>34</v>
      </c>
      <c r="E21" s="31">
        <f>sum(D22:D30)</f>
        <v>0</v>
      </c>
    </row>
    <row r="22">
      <c r="A22" s="77" t="s">
        <v>105</v>
      </c>
      <c r="B22" s="10"/>
      <c r="C22" s="26"/>
      <c r="D22" s="26"/>
    </row>
    <row r="23">
      <c r="A23" s="77" t="s">
        <v>105</v>
      </c>
      <c r="B23" s="10"/>
      <c r="C23" s="26"/>
      <c r="D23" s="26"/>
    </row>
    <row r="24">
      <c r="A24" s="77" t="s">
        <v>105</v>
      </c>
      <c r="B24" s="10"/>
      <c r="C24" s="26"/>
      <c r="D24" s="26"/>
    </row>
    <row r="25">
      <c r="A25" s="77" t="s">
        <v>105</v>
      </c>
      <c r="B25" s="10"/>
      <c r="C25" s="26"/>
      <c r="D25" s="26"/>
    </row>
    <row r="26">
      <c r="A26" s="77" t="s">
        <v>105</v>
      </c>
      <c r="B26" s="10"/>
      <c r="C26" s="26"/>
      <c r="D26" s="26"/>
    </row>
    <row r="27">
      <c r="A27" s="77" t="s">
        <v>105</v>
      </c>
      <c r="B27" s="10"/>
      <c r="C27" s="26"/>
      <c r="D27" s="26"/>
    </row>
    <row r="28">
      <c r="A28" s="77" t="s">
        <v>105</v>
      </c>
      <c r="B28" s="10"/>
      <c r="C28" s="26"/>
      <c r="D28" s="26"/>
    </row>
    <row r="29">
      <c r="A29" s="77" t="s">
        <v>105</v>
      </c>
      <c r="B29" s="10"/>
      <c r="C29" s="26"/>
      <c r="D29" s="26"/>
    </row>
    <row r="30">
      <c r="A30" s="77" t="s">
        <v>105</v>
      </c>
      <c r="B30" s="10"/>
      <c r="C30" s="26"/>
      <c r="D30" s="26"/>
    </row>
    <row r="31">
      <c r="B31" s="33" t="s">
        <v>41</v>
      </c>
      <c r="C31" s="34"/>
      <c r="D31" s="34"/>
      <c r="E31" s="34">
        <f>SUM(D32:D39)</f>
        <v>0</v>
      </c>
    </row>
    <row r="32">
      <c r="A32" s="78" t="s">
        <v>98</v>
      </c>
      <c r="B32" s="10"/>
      <c r="C32" s="26"/>
      <c r="D32" s="26"/>
      <c r="E32" s="12"/>
    </row>
    <row r="33">
      <c r="A33" s="78" t="s">
        <v>98</v>
      </c>
      <c r="B33" s="10"/>
      <c r="C33" s="26"/>
      <c r="D33" s="26"/>
      <c r="E33" s="12"/>
    </row>
    <row r="34">
      <c r="A34" s="78" t="s">
        <v>98</v>
      </c>
      <c r="B34" s="10"/>
      <c r="C34" s="26"/>
      <c r="D34" s="26"/>
      <c r="E34" s="12"/>
    </row>
    <row r="35">
      <c r="A35" s="78" t="s">
        <v>98</v>
      </c>
      <c r="B35" s="10"/>
      <c r="C35" s="26"/>
      <c r="D35" s="26"/>
      <c r="E35" s="12"/>
    </row>
    <row r="36">
      <c r="A36" s="78" t="s">
        <v>98</v>
      </c>
      <c r="B36" s="10"/>
      <c r="C36" s="26"/>
      <c r="D36" s="26"/>
      <c r="E36" s="12"/>
    </row>
    <row r="37">
      <c r="A37" s="78" t="s">
        <v>98</v>
      </c>
      <c r="B37" s="10"/>
      <c r="C37" s="26"/>
      <c r="D37" s="26"/>
      <c r="E37" s="12"/>
    </row>
    <row r="38">
      <c r="A38" s="78" t="s">
        <v>98</v>
      </c>
      <c r="B38" s="10"/>
      <c r="C38" s="26"/>
      <c r="D38" s="26"/>
      <c r="E38" s="12"/>
    </row>
    <row r="39">
      <c r="A39" s="78" t="s">
        <v>98</v>
      </c>
      <c r="B39" s="10"/>
      <c r="C39" s="26"/>
      <c r="D39" s="26"/>
      <c r="E39" s="12"/>
    </row>
    <row r="40">
      <c r="B40" s="36" t="s">
        <v>107</v>
      </c>
      <c r="C40" s="26"/>
      <c r="D40" s="26"/>
      <c r="E40" s="37">
        <f>SUM(D41:D48)</f>
        <v>0</v>
      </c>
    </row>
    <row r="41">
      <c r="A41" s="79" t="s">
        <v>99</v>
      </c>
      <c r="B41" s="10"/>
      <c r="C41" s="26"/>
      <c r="D41" s="26"/>
    </row>
    <row r="42">
      <c r="A42" s="79" t="s">
        <v>99</v>
      </c>
      <c r="B42" s="10"/>
      <c r="C42" s="26"/>
      <c r="D42" s="26"/>
    </row>
    <row r="43">
      <c r="A43" s="79" t="s">
        <v>99</v>
      </c>
      <c r="B43" s="10"/>
      <c r="C43" s="26"/>
      <c r="D43" s="26"/>
    </row>
    <row r="44">
      <c r="A44" s="79" t="s">
        <v>99</v>
      </c>
      <c r="B44" s="10"/>
      <c r="C44" s="26"/>
      <c r="D44" s="26"/>
    </row>
    <row r="45">
      <c r="A45" s="79" t="s">
        <v>99</v>
      </c>
      <c r="B45" s="10"/>
      <c r="C45" s="26"/>
      <c r="D45" s="26"/>
    </row>
    <row r="46">
      <c r="A46" s="79" t="s">
        <v>99</v>
      </c>
      <c r="B46" s="10"/>
      <c r="C46" s="26"/>
      <c r="D46" s="26"/>
    </row>
    <row r="47">
      <c r="A47" s="79" t="s">
        <v>99</v>
      </c>
      <c r="B47" s="10"/>
      <c r="C47" s="26"/>
      <c r="D47" s="26"/>
    </row>
    <row r="48">
      <c r="A48" s="79" t="s">
        <v>99</v>
      </c>
      <c r="B48" s="10"/>
      <c r="C48" s="26"/>
      <c r="D48" s="26"/>
    </row>
    <row r="49">
      <c r="B49" s="38" t="s">
        <v>55</v>
      </c>
      <c r="E49" s="39">
        <f>sum(D50:D53)</f>
        <v>0</v>
      </c>
    </row>
    <row r="50">
      <c r="A50" s="80" t="s">
        <v>97</v>
      </c>
      <c r="B50" s="10"/>
      <c r="C50" s="26"/>
      <c r="D50" s="26"/>
    </row>
    <row r="51">
      <c r="A51" s="80" t="s">
        <v>97</v>
      </c>
      <c r="B51" s="10"/>
      <c r="C51" s="26"/>
      <c r="D51" s="26"/>
    </row>
    <row r="52">
      <c r="A52" s="80" t="s">
        <v>97</v>
      </c>
      <c r="B52" s="10"/>
      <c r="C52" s="26"/>
      <c r="D52" s="26"/>
    </row>
    <row r="53">
      <c r="A53" s="80" t="s">
        <v>97</v>
      </c>
      <c r="B53" s="10"/>
      <c r="C53" s="26"/>
      <c r="D53" s="26"/>
    </row>
    <row r="54">
      <c r="B54" s="40" t="s">
        <v>57</v>
      </c>
      <c r="C54" s="26"/>
      <c r="D54" s="26"/>
      <c r="E54" s="41">
        <f>sum(D55:D59)</f>
        <v>0</v>
      </c>
    </row>
    <row r="55">
      <c r="A55" s="81" t="s">
        <v>100</v>
      </c>
      <c r="B55" s="10"/>
      <c r="C55" s="26"/>
      <c r="D55" s="26"/>
      <c r="E55" s="42"/>
    </row>
    <row r="56">
      <c r="A56" s="81" t="s">
        <v>100</v>
      </c>
      <c r="B56" s="10"/>
      <c r="C56" s="26"/>
      <c r="D56" s="26"/>
      <c r="E56" s="42"/>
    </row>
    <row r="57">
      <c r="A57" s="81" t="s">
        <v>100</v>
      </c>
      <c r="B57" s="10"/>
      <c r="C57" s="26"/>
      <c r="D57" s="26"/>
      <c r="E57" s="42"/>
    </row>
    <row r="58">
      <c r="A58" s="81" t="s">
        <v>100</v>
      </c>
      <c r="B58" s="10"/>
      <c r="C58" s="26"/>
      <c r="D58" s="26"/>
      <c r="E58" s="42"/>
    </row>
    <row r="59">
      <c r="A59" s="81" t="s">
        <v>100</v>
      </c>
      <c r="B59" s="10"/>
      <c r="C59" s="26"/>
      <c r="D59" s="26"/>
      <c r="E59" s="42"/>
    </row>
    <row r="60">
      <c r="B60" s="43" t="s">
        <v>59</v>
      </c>
      <c r="C60" s="26"/>
      <c r="D60" s="26"/>
      <c r="E60" s="44">
        <f>sum(D61:D67)</f>
        <v>0</v>
      </c>
    </row>
    <row r="61">
      <c r="A61" s="43" t="s">
        <v>101</v>
      </c>
      <c r="B61" s="10"/>
      <c r="C61" s="26"/>
      <c r="D61" s="26"/>
      <c r="E61" s="42"/>
    </row>
    <row r="62">
      <c r="A62" s="43" t="s">
        <v>101</v>
      </c>
      <c r="B62" s="10"/>
      <c r="C62" s="26"/>
      <c r="D62" s="26"/>
      <c r="E62" s="42"/>
    </row>
    <row r="63">
      <c r="A63" s="43" t="s">
        <v>101</v>
      </c>
      <c r="B63" s="10"/>
      <c r="C63" s="26"/>
      <c r="D63" s="26"/>
      <c r="E63" s="42"/>
    </row>
    <row r="64">
      <c r="A64" s="43" t="s">
        <v>101</v>
      </c>
      <c r="B64" s="10"/>
      <c r="C64" s="26"/>
      <c r="D64" s="26"/>
      <c r="E64" s="42"/>
    </row>
    <row r="65">
      <c r="A65" s="43" t="s">
        <v>101</v>
      </c>
      <c r="B65" s="10"/>
      <c r="C65" s="26"/>
      <c r="D65" s="26"/>
      <c r="E65" s="42"/>
    </row>
    <row r="66">
      <c r="A66" s="43" t="s">
        <v>101</v>
      </c>
      <c r="B66" s="10"/>
      <c r="C66" s="26"/>
      <c r="D66" s="26"/>
      <c r="E66" s="42"/>
    </row>
    <row r="67">
      <c r="A67" s="43" t="s">
        <v>101</v>
      </c>
      <c r="B67" s="10"/>
      <c r="C67" s="26"/>
      <c r="D67" s="26"/>
      <c r="E67" s="42"/>
    </row>
    <row r="68">
      <c r="B68" s="82" t="s">
        <v>108</v>
      </c>
      <c r="C68" s="26"/>
      <c r="D68" s="26"/>
      <c r="E68" s="83">
        <f>sum(D69:D78)</f>
        <v>0</v>
      </c>
    </row>
    <row r="69">
      <c r="A69" s="84" t="s">
        <v>106</v>
      </c>
      <c r="B69" s="10"/>
      <c r="C69" s="26"/>
      <c r="D69" s="26"/>
    </row>
    <row r="70">
      <c r="A70" s="84" t="s">
        <v>106</v>
      </c>
      <c r="B70" s="10"/>
      <c r="C70" s="26"/>
      <c r="D70" s="26"/>
    </row>
    <row r="71">
      <c r="A71" s="84" t="s">
        <v>106</v>
      </c>
      <c r="B71" s="10"/>
      <c r="C71" s="26"/>
      <c r="D71" s="26"/>
    </row>
    <row r="72">
      <c r="A72" s="84" t="s">
        <v>106</v>
      </c>
      <c r="B72" s="10"/>
      <c r="C72" s="26"/>
      <c r="D72" s="26"/>
    </row>
    <row r="73">
      <c r="A73" s="84" t="s">
        <v>106</v>
      </c>
      <c r="B73" s="10"/>
      <c r="C73" s="26"/>
      <c r="D73" s="26"/>
    </row>
    <row r="74">
      <c r="A74" s="84" t="s">
        <v>106</v>
      </c>
      <c r="B74" s="10"/>
      <c r="C74" s="26"/>
      <c r="D74" s="26"/>
    </row>
    <row r="75">
      <c r="A75" s="84" t="s">
        <v>106</v>
      </c>
      <c r="B75" s="10"/>
      <c r="C75" s="26"/>
      <c r="D75" s="26"/>
    </row>
    <row r="76">
      <c r="A76" s="84" t="s">
        <v>106</v>
      </c>
      <c r="B76" s="10"/>
      <c r="C76" s="26"/>
      <c r="D76" s="26"/>
    </row>
    <row r="77">
      <c r="A77" s="84" t="s">
        <v>106</v>
      </c>
      <c r="B77" s="10"/>
      <c r="C77" s="26"/>
      <c r="D77" s="26"/>
    </row>
    <row r="78">
      <c r="A78" s="84" t="s">
        <v>106</v>
      </c>
      <c r="B78" s="10"/>
      <c r="C78" s="26"/>
      <c r="D78" s="26"/>
    </row>
    <row r="79">
      <c r="A79" s="42"/>
      <c r="B79" s="85" t="s">
        <v>109</v>
      </c>
      <c r="C79" s="26"/>
      <c r="D79" s="26"/>
      <c r="E79" s="86">
        <f>sum(D80:D87)</f>
        <v>2650</v>
      </c>
    </row>
    <row r="80">
      <c r="A80" s="85" t="s">
        <v>102</v>
      </c>
      <c r="B80" s="10"/>
      <c r="C80" s="26"/>
      <c r="D80" s="26"/>
    </row>
    <row r="81">
      <c r="A81" s="85" t="s">
        <v>102</v>
      </c>
      <c r="B81" s="87" t="s">
        <v>110</v>
      </c>
      <c r="C81" s="88">
        <v>2.0</v>
      </c>
      <c r="D81" s="88">
        <v>1250.0</v>
      </c>
      <c r="E81" s="89">
        <f>2485.336+70+26.4</f>
        <v>2581.736</v>
      </c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  <c r="Q81" s="90"/>
      <c r="R81" s="90"/>
      <c r="S81" s="90"/>
      <c r="T81" s="90"/>
    </row>
    <row r="82">
      <c r="A82" s="85" t="s">
        <v>102</v>
      </c>
      <c r="B82" s="87" t="s">
        <v>110</v>
      </c>
      <c r="C82" s="88">
        <v>2.0</v>
      </c>
      <c r="D82" s="88">
        <v>1400.0</v>
      </c>
      <c r="E82" s="91">
        <f>E81-D81-D82</f>
        <v>-68.264</v>
      </c>
    </row>
    <row r="83">
      <c r="A83" s="85" t="s">
        <v>102</v>
      </c>
      <c r="B83" s="10"/>
      <c r="C83" s="26"/>
      <c r="D83" s="26"/>
    </row>
    <row r="84">
      <c r="A84" s="85" t="s">
        <v>102</v>
      </c>
      <c r="B84" s="11"/>
      <c r="C84" s="26"/>
      <c r="D84" s="26"/>
    </row>
    <row r="85">
      <c r="A85" s="85" t="s">
        <v>102</v>
      </c>
      <c r="B85" s="10"/>
      <c r="C85" s="26"/>
      <c r="D85" s="26"/>
    </row>
    <row r="86">
      <c r="A86" s="42"/>
      <c r="B86" s="10"/>
      <c r="C86" s="26"/>
      <c r="D86" s="26"/>
    </row>
    <row r="87">
      <c r="A87" s="42"/>
      <c r="B87" s="10"/>
      <c r="C87" s="26"/>
      <c r="D87" s="26"/>
    </row>
    <row r="88">
      <c r="C88" s="48"/>
      <c r="D88" s="48">
        <f>SUM(D3:D87)</f>
        <v>2650</v>
      </c>
    </row>
    <row r="89">
      <c r="C89" s="19"/>
      <c r="D89" s="19"/>
    </row>
    <row r="91">
      <c r="A91" s="92"/>
      <c r="B91" s="92" t="s">
        <v>111</v>
      </c>
      <c r="D91" s="93">
        <f>SUM(D92:D113)</f>
        <v>0</v>
      </c>
    </row>
    <row r="92" ht="15.75" customHeight="1">
      <c r="A92" s="85" t="s">
        <v>102</v>
      </c>
      <c r="B92" s="52"/>
      <c r="C92" s="94"/>
      <c r="D92" s="95"/>
    </row>
    <row r="93" ht="15.75" customHeight="1">
      <c r="A93" s="85" t="s">
        <v>102</v>
      </c>
      <c r="B93" s="52"/>
      <c r="C93" s="94"/>
      <c r="D93" s="95"/>
    </row>
    <row r="94" ht="15.75" customHeight="1">
      <c r="A94" s="85" t="s">
        <v>102</v>
      </c>
      <c r="B94" s="52"/>
      <c r="C94" s="94"/>
      <c r="D94" s="95"/>
    </row>
    <row r="95" ht="15.75" customHeight="1">
      <c r="A95" s="85" t="s">
        <v>102</v>
      </c>
      <c r="B95" s="52"/>
      <c r="C95" s="94"/>
      <c r="D95" s="95"/>
    </row>
    <row r="96" ht="15.75" customHeight="1">
      <c r="A96" s="85" t="s">
        <v>102</v>
      </c>
      <c r="B96" s="52"/>
      <c r="C96" s="94"/>
      <c r="D96" s="95"/>
    </row>
    <row r="97" ht="15.75" customHeight="1">
      <c r="A97" s="85" t="s">
        <v>102</v>
      </c>
      <c r="B97" s="52"/>
      <c r="C97" s="94"/>
      <c r="D97" s="95"/>
    </row>
    <row r="98" ht="15.75" customHeight="1">
      <c r="A98" s="85" t="s">
        <v>102</v>
      </c>
      <c r="B98" s="96"/>
      <c r="C98" s="97"/>
      <c r="D98" s="98"/>
    </row>
    <row r="99" ht="15.75" customHeight="1">
      <c r="A99" s="85" t="s">
        <v>102</v>
      </c>
      <c r="B99" s="96"/>
      <c r="C99" s="97"/>
      <c r="D99" s="99"/>
    </row>
    <row r="100" ht="15.75" customHeight="1">
      <c r="A100" s="85" t="s">
        <v>102</v>
      </c>
      <c r="B100" s="96"/>
      <c r="C100" s="97"/>
      <c r="D100" s="99"/>
    </row>
    <row r="101" ht="15.75" customHeight="1">
      <c r="A101" s="85" t="s">
        <v>102</v>
      </c>
      <c r="B101" s="96"/>
      <c r="C101" s="97"/>
      <c r="D101" s="100"/>
    </row>
    <row r="102" ht="15.75" customHeight="1">
      <c r="A102" s="85" t="s">
        <v>102</v>
      </c>
      <c r="B102" s="96"/>
      <c r="C102" s="97"/>
      <c r="D102" s="100"/>
    </row>
    <row r="103" ht="15.75" customHeight="1">
      <c r="A103" s="85" t="s">
        <v>102</v>
      </c>
      <c r="B103" s="96"/>
      <c r="C103" s="97"/>
      <c r="D103" s="100"/>
    </row>
    <row r="104" ht="15.75" customHeight="1">
      <c r="A104" s="85" t="s">
        <v>102</v>
      </c>
      <c r="B104" s="96"/>
      <c r="C104" s="97"/>
      <c r="D104" s="99"/>
    </row>
    <row r="105" ht="15.75" customHeight="1">
      <c r="A105" s="85" t="s">
        <v>102</v>
      </c>
      <c r="B105" s="96"/>
      <c r="C105" s="97"/>
      <c r="D105" s="99"/>
    </row>
    <row r="106" ht="15.75" customHeight="1">
      <c r="A106" s="85" t="s">
        <v>102</v>
      </c>
      <c r="B106" s="96"/>
      <c r="C106" s="97"/>
      <c r="D106" s="100"/>
    </row>
    <row r="107" ht="15.75" customHeight="1">
      <c r="A107" s="85" t="s">
        <v>102</v>
      </c>
      <c r="B107" s="96"/>
      <c r="C107" s="97"/>
      <c r="D107" s="100"/>
    </row>
    <row r="108" ht="15.75" customHeight="1">
      <c r="A108" s="85" t="s">
        <v>102</v>
      </c>
      <c r="B108" s="96"/>
      <c r="C108" s="97"/>
      <c r="D108" s="100"/>
    </row>
    <row r="109" ht="15.75" customHeight="1">
      <c r="A109" s="85" t="s">
        <v>102</v>
      </c>
      <c r="B109" s="96"/>
      <c r="C109" s="97"/>
      <c r="D109" s="99"/>
    </row>
    <row r="110" ht="15.75" customHeight="1">
      <c r="A110" s="85" t="s">
        <v>102</v>
      </c>
      <c r="B110" s="96"/>
      <c r="C110" s="97"/>
      <c r="D110" s="100"/>
    </row>
    <row r="111" ht="15.75" customHeight="1">
      <c r="A111" s="85" t="s">
        <v>102</v>
      </c>
      <c r="B111" s="96"/>
      <c r="C111" s="97"/>
      <c r="D111" s="99"/>
    </row>
    <row r="112" ht="15.75" customHeight="1">
      <c r="A112" s="85" t="s">
        <v>102</v>
      </c>
      <c r="B112" s="96"/>
      <c r="C112" s="97"/>
      <c r="D112" s="99"/>
    </row>
    <row r="113" ht="15.75" customHeight="1">
      <c r="A113" s="85" t="s">
        <v>102</v>
      </c>
      <c r="B113" s="96"/>
      <c r="C113" s="97"/>
      <c r="D113" s="99"/>
    </row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</sheetData>
  <conditionalFormatting sqref="E82">
    <cfRule type="cellIs" dxfId="6" priority="1" operator="lessThan">
      <formula>0</formula>
    </cfRule>
  </conditionalFormatting>
  <conditionalFormatting sqref="E82">
    <cfRule type="cellIs" dxfId="7" priority="2" operator="greaterThan">
      <formula>0</formula>
    </cfRule>
  </conditionalFormatting>
  <printOptions/>
  <pageMargins bottom="0.75" footer="0.0" header="0.0" left="0.7" right="0.7" top="0.75"/>
  <pageSetup paperSize="9" orientation="portrait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2016-04-29T03:54:39Z</dcterms:created>
  <dc:creator>Adriana</dc:creator>
</cp:coreProperties>
</file>